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20\"/>
    </mc:Choice>
  </mc:AlternateContent>
  <xr:revisionPtr revIDLastSave="0" documentId="13_ncr:1_{B84AE95B-7C4F-4F48-815C-F6622F9703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D21" i="1"/>
  <c r="D7" i="1"/>
  <c r="G7" i="1"/>
  <c r="B21" i="1"/>
  <c r="B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<sst xmlns="http://schemas.openxmlformats.org/spreadsheetml/2006/main" count="107" uniqueCount="103">
  <si>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</si>
  <si>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</si>
  <si>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</si>
  <si>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</si>
  <si>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</si>
  <si>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</si>
  <si>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</si>
  <si>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</si>
  <si>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</si>
  <si>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</si>
  <si>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</si>
  <si>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</si>
  <si>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</si>
  <si>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</si>
  <si>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</si>
  <si>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</si>
  <si>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</si>
  <si>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</si>
  <si>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</si>
  <si>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</si>
  <si>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</si>
  <si>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</si>
  <si>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</si>
  <si>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</si>
  <si>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</si>
  <si>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</si>
  <si>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</si>
  <si>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</si>
  <si>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</si>
  <si>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</si>
  <si>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</si>
  <si>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</si>
  <si>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</si>
  <si>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</si>
  <si>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</si>
  <si>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</si>
  <si>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</si>
  <si>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</si>
  <si>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</si>
  <si>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</si>
  <si>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</si>
  <si>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</si>
  <si>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</si>
  <si>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</si>
  <si>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</si>
  <si>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</si>
  <si>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</si>
  <si>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</si>
  <si>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</si>
  <si>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</si>
  <si>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</si>
  <si>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</si>
  <si>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</si>
  <si>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</si>
  <si>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</si>
  <si>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</si>
  <si>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</si>
  <si>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</si>
  <si>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</si>
  <si>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</si>
  <si>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</si>
  <si>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</si>
  <si>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</si>
  <si>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</si>
  <si>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</si>
  <si>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</si>
  <si>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</si>
  <si>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</si>
  <si>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</si>
  <si>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</si>
  <si>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</si>
  <si>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</si>
  <si>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</si>
  <si>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</si>
  <si>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</si>
  <si>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</si>
  <si>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</si>
  <si>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</si>
  <si>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</si>
  <si>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</si>
  <si>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</si>
  <si>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</si>
  <si>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</si>
  <si>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</si>
  <si>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</si>
  <si>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</si>
  <si>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</si>
  <si>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</si>
  <si>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</si>
  <si>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</si>
  <si>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</si>
  <si>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</si>
  <si>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</si>
  <si>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</si>
  <si>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</si>
  <si>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</si>
  <si>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</si>
  <si>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</si>
  <si>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</si>
  <si>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</si>
  <si>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</si>
  <si>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</si>
  <si>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31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</si>
</sst>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120" zoomScaleNormal="120" workbookViewId="0">
      <selection activeCell="F5" sqref="F5:I5"/>
    </sheetView>
  </sheetViews>
  <sheetFormatPr baseColWidth="10" defaultRowHeight="15" x14ac:dyDescent="0.25"/>
  <cols>
    <col min="1" max="1" width="47.42578125" customWidth="1"/>
    <col min="2" max="2" width="16.5703125" customWidth="1"/>
    <col min="3" max="3" width="1.42578125" hidden="1" customWidth="1"/>
    <col min="4" max="4" width="18.85546875" style="24" customWidth="1"/>
    <col min="5" max="5" width="8.85546875" hidden="1" customWidth="1"/>
    <col min="6" max="6" width="51.7109375" customWidth="1"/>
    <col min="7" max="7" width="16.85546875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0" t="s">
        <v>71</v>
      </c>
      <c r="B1" s="31"/>
      <c r="C1" s="31"/>
      <c r="D1" s="31"/>
      <c r="E1" s="31"/>
      <c r="F1" s="31"/>
      <c r="G1" s="31"/>
      <c r="H1" s="31"/>
      <c r="I1" s="32"/>
      <c r="J1" s="21" t="s">
        <v>68</v>
      </c>
    </row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5"/>
      <c r="J2" s="21" t="s">
        <v>72</v>
      </c>
    </row>
    <row r="3" spans="1:10" ht="15.75" thickBot="1" x14ac:dyDescent="0.3">
      <c r="A3" s="36" t="s">
        <v>102</v>
      </c>
      <c r="B3" s="37"/>
      <c r="C3" s="37"/>
      <c r="D3" s="37"/>
      <c r="E3" s="37"/>
      <c r="F3" s="37"/>
      <c r="G3" s="37"/>
      <c r="H3" s="37"/>
      <c r="I3" s="38"/>
    </row>
    <row r="4" spans="1:10" x14ac:dyDescent="0.25">
      <c r="A4" s="1" t="s">
        <v>1</v>
      </c>
      <c r="B4" s="10">
        <v>2019</v>
      </c>
      <c r="C4" s="10"/>
      <c r="D4" s="10">
        <v>2018</v>
      </c>
      <c r="E4" s="8"/>
      <c r="F4" s="8" t="s">
        <v>2</v>
      </c>
      <c r="G4" s="10">
        <v>2019</v>
      </c>
      <c r="H4" s="10"/>
      <c r="I4" s="9">
        <v>2018</v>
      </c>
    </row>
    <row r="5" spans="1:10" x14ac:dyDescent="0.25">
      <c r="A5" s="39"/>
      <c r="B5" s="40"/>
      <c r="C5" s="40"/>
      <c r="D5" s="40"/>
      <c r="E5" s="7"/>
      <c r="F5" s="40"/>
      <c r="G5" s="40"/>
      <c r="H5" s="40"/>
      <c r="I5" s="41"/>
    </row>
    <row r="6" spans="1:10" x14ac:dyDescent="0.25">
      <c r="A6" s="5" t="s">
        <v>3</v>
      </c>
      <c r="B6" s="18">
        <f>B15</f>
        <v>10492487.73</v>
      </c>
      <c r="C6" s="13" t="s">
        <v>73</v>
      </c>
      <c r="D6" s="18">
        <f>D15</f>
        <v>6629010.0099999998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7208509.53+25000</f>
        <v>7233509.5300000003</v>
      </c>
      <c r="C7" s="13" t="s">
        <v>74</v>
      </c>
      <c r="D7" s="24">
        <f>3470901.8</f>
        <v>3470901.8</v>
      </c>
      <c r="E7" s="20" t="s">
        <v>92</v>
      </c>
      <c r="F7" s="4" t="s">
        <v>6</v>
      </c>
      <c r="G7" s="17">
        <f>20479606.98+447600.24+72743.32</f>
        <v>20999950.539999999</v>
      </c>
      <c r="H7" s="13" t="s">
        <v>81</v>
      </c>
      <c r="I7" s="19">
        <f>255290.06+251456.27</f>
        <v>506746.32999999996</v>
      </c>
      <c r="J7" s="20" t="s">
        <v>60</v>
      </c>
    </row>
    <row r="8" spans="1:10" ht="15" customHeight="1" x14ac:dyDescent="0.25">
      <c r="A8" s="3" t="s">
        <v>7</v>
      </c>
      <c r="B8" s="17">
        <v>2913349.02</v>
      </c>
      <c r="C8" s="13" t="s">
        <v>75</v>
      </c>
      <c r="D8" s="24">
        <v>2902318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345629.18</v>
      </c>
      <c r="C9" s="13" t="s">
        <v>76</v>
      </c>
      <c r="D9" s="24">
        <v>255790.21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0</v>
      </c>
      <c r="E13" s="20" t="s">
        <v>91</v>
      </c>
      <c r="F13" s="4" t="s">
        <v>18</v>
      </c>
      <c r="G13" s="17">
        <v>5560562.3099999996</v>
      </c>
      <c r="H13" s="13" t="s">
        <v>83</v>
      </c>
      <c r="I13" s="19">
        <v>2785917.1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-38217.730000000003</v>
      </c>
      <c r="H14" s="13" t="s">
        <v>84</v>
      </c>
      <c r="I14" s="19">
        <v>41475.51</v>
      </c>
      <c r="J14" s="20" t="s">
        <v>61</v>
      </c>
    </row>
    <row r="15" spans="1:10" x14ac:dyDescent="0.25">
      <c r="A15" s="5" t="s">
        <v>20</v>
      </c>
      <c r="B15" s="13">
        <f>SUM(B7:B14)</f>
        <v>10492487.73</v>
      </c>
      <c r="C15" s="13" t="s">
        <v>73</v>
      </c>
      <c r="D15" s="13">
        <f>SUM(D7:D14)</f>
        <v>6629010.0099999998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26522295.119999997</v>
      </c>
      <c r="H16" s="13" t="s">
        <v>85</v>
      </c>
      <c r="I16" s="14">
        <f>SUM(I7:I15)</f>
        <v>3334138.94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ht="105" x14ac:dyDescent="0.25">
      <c r="A21" s="3" t="s">
        <v>29</v>
      </c>
      <c r="B21" s="17">
        <f>2502685.31+2561062.95+248000</f>
        <v>5311748.26</v>
      </c>
      <c r="C21" s="13" t="s">
        <v>77</v>
      </c>
      <c r="D21" s="24">
        <f>2022755.49+2241897.39+248000</f>
        <v>4512652.88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-2637644.85</v>
      </c>
      <c r="C23" s="13" t="s">
        <v>78</v>
      </c>
      <c r="D23" s="24">
        <v>-2307392.17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19">
        <v>41809130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5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5">
        <f>SUM(I20:I25)</f>
        <v>41809130</v>
      </c>
      <c r="J26" s="20"/>
    </row>
    <row r="27" spans="1:10" ht="15" customHeight="1" x14ac:dyDescent="0.25">
      <c r="A27" s="3" t="s">
        <v>39</v>
      </c>
      <c r="B27" s="17">
        <v>50572</v>
      </c>
      <c r="C27" s="13" t="s">
        <v>79</v>
      </c>
      <c r="D27" s="24">
        <v>34759</v>
      </c>
      <c r="E27" s="20" t="s">
        <v>98</v>
      </c>
      <c r="F27" s="6"/>
      <c r="G27" s="13"/>
      <c r="H27" s="13"/>
      <c r="I27" s="25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68331425.120000005</v>
      </c>
      <c r="H28" s="13" t="s">
        <v>86</v>
      </c>
      <c r="I28" s="14">
        <f>SUM(I26+I16)</f>
        <v>45143268.939999998</v>
      </c>
      <c r="J28" s="20" t="s">
        <v>65</v>
      </c>
    </row>
    <row r="29" spans="1:10" x14ac:dyDescent="0.25">
      <c r="A29" s="5" t="s">
        <v>41</v>
      </c>
      <c r="B29" s="13">
        <f>B21+B27+B23</f>
        <v>2724675.4099999997</v>
      </c>
      <c r="C29" s="13"/>
      <c r="D29" s="13">
        <f>D21+D27+D23</f>
        <v>2240019.71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ht="105" x14ac:dyDescent="0.25">
      <c r="A31" s="5" t="s">
        <v>43</v>
      </c>
      <c r="B31" s="13">
        <f>B15+B29</f>
        <v>13217163.140000001</v>
      </c>
      <c r="C31" s="13" t="s">
        <v>80</v>
      </c>
      <c r="D31" s="13">
        <f>D15+D29</f>
        <v>8869029.7199999988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-36274239.219999999</v>
      </c>
      <c r="H32" s="13" t="s">
        <v>88</v>
      </c>
      <c r="I32" s="14">
        <f>I33</f>
        <v>-26293464.73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-36274239.219999999</v>
      </c>
      <c r="H33" s="13" t="s">
        <v>87</v>
      </c>
      <c r="I33" s="19">
        <v>-26293464.73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-18840022.760000002</v>
      </c>
      <c r="H37" s="13"/>
      <c r="I37" s="14">
        <f>I38</f>
        <v>-9980774.4900000002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-18840022.760000002</v>
      </c>
      <c r="H38" s="13" t="s">
        <v>90</v>
      </c>
      <c r="I38" s="19">
        <v>-9980774.4900000002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25.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-55114261.980000004</v>
      </c>
      <c r="H48" s="13" t="s">
        <v>67</v>
      </c>
      <c r="I48" s="14">
        <f>I32+I37</f>
        <v>-36274239.219999999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13217163.140000001</v>
      </c>
      <c r="H50" s="13" t="s">
        <v>69</v>
      </c>
      <c r="I50" s="14">
        <f>I28+I48</f>
        <v>8869029.7199999988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9" t="s">
        <v>70</v>
      </c>
      <c r="B52" s="29"/>
      <c r="C52" s="29"/>
      <c r="D52" s="29"/>
      <c r="E52" s="29"/>
      <c r="F52" s="29"/>
      <c r="G52" s="29"/>
      <c r="H52" s="29"/>
      <c r="I52" s="29"/>
    </row>
    <row r="54" spans="1:10" ht="15.75" hidden="1" thickBot="1" x14ac:dyDescent="0.3">
      <c r="B54" s="28"/>
      <c r="C54" s="28"/>
      <c r="D54" s="28"/>
      <c r="E54" s="28"/>
      <c r="F54" s="28"/>
    </row>
    <row r="55" spans="1:10" hidden="1" x14ac:dyDescent="0.25">
      <c r="B55" s="27" t="s">
        <v>100</v>
      </c>
      <c r="C55" s="27"/>
      <c r="D55" s="27"/>
      <c r="E55" s="27"/>
      <c r="F55" s="27"/>
    </row>
    <row r="56" spans="1:10" ht="15" hidden="1" customHeight="1" x14ac:dyDescent="0.25">
      <c r="B56" s="26" t="s">
        <v>101</v>
      </c>
      <c r="C56" s="26"/>
      <c r="D56" s="26"/>
      <c r="E56" s="26"/>
      <c r="F56" s="26"/>
    </row>
    <row r="57" spans="1:10" hidden="1" x14ac:dyDescent="0.25">
      <c r="B57" s="26"/>
      <c r="C57" s="26"/>
      <c r="D57" s="26"/>
      <c r="E57" s="26"/>
      <c r="F57" s="26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rintOptions horizontalCentered="1" verticalCentered="1"/>
  <pageMargins left="0.11811023622047245" right="0.31496062992125984" top="0.15748031496062992" bottom="0.15748031496062992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2019-01-21T14:47:14Z</cp:lastPrinted>
  <dcterms:created xsi:type="dcterms:W3CDTF">2017-08-20T03:55:17Z</dcterms:created>
  <dcterms:modified xsi:type="dcterms:W3CDTF">2020-02-11T02:21:49Z</dcterms:modified>
</cp:coreProperties>
</file>