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LEMON\CEVAC ARCHIVOS EN EXCEL 2do. TRIMESTRE -\"/>
    </mc:Choice>
  </mc:AlternateContent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1" i="1" l="1"/>
  <c r="G27" i="1"/>
  <c r="F41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J24" i="1" s="1"/>
  <c r="F25" i="1"/>
  <c r="F26" i="1"/>
  <c r="F27" i="1"/>
  <c r="F28" i="1"/>
  <c r="F29" i="1"/>
  <c r="F30" i="1"/>
  <c r="F31" i="1"/>
  <c r="F32" i="1"/>
  <c r="J32" i="1" s="1"/>
  <c r="F33" i="1"/>
  <c r="F34" i="1"/>
  <c r="F35" i="1"/>
  <c r="F36" i="1"/>
  <c r="F37" i="1"/>
  <c r="F38" i="1"/>
  <c r="F39" i="1"/>
  <c r="F40" i="1"/>
  <c r="J40" i="1" s="1"/>
  <c r="F8" i="1"/>
  <c r="J9" i="1"/>
  <c r="J10" i="1"/>
  <c r="J11" i="1"/>
  <c r="J12" i="1"/>
  <c r="J13" i="1"/>
  <c r="J15" i="1"/>
  <c r="J17" i="1"/>
  <c r="J18" i="1"/>
  <c r="J19" i="1"/>
  <c r="J20" i="1"/>
  <c r="J21" i="1"/>
  <c r="J22" i="1"/>
  <c r="J23" i="1"/>
  <c r="J25" i="1"/>
  <c r="J27" i="1"/>
  <c r="J28" i="1"/>
  <c r="J29" i="1"/>
  <c r="J30" i="1"/>
  <c r="J31" i="1"/>
  <c r="J33" i="1"/>
  <c r="J34" i="1"/>
  <c r="J35" i="1"/>
  <c r="J36" i="1"/>
  <c r="J37" i="1"/>
  <c r="J38" i="1"/>
  <c r="J39" i="1"/>
  <c r="I28" i="1"/>
  <c r="I29" i="1"/>
  <c r="I30" i="1"/>
  <c r="I31" i="1"/>
  <c r="I32" i="1"/>
  <c r="I33" i="1"/>
  <c r="I34" i="1"/>
  <c r="I35" i="1"/>
  <c r="I27" i="1"/>
  <c r="I18" i="1"/>
  <c r="I19" i="1"/>
  <c r="I20" i="1"/>
  <c r="I21" i="1"/>
  <c r="I22" i="1"/>
  <c r="I23" i="1"/>
  <c r="I24" i="1"/>
  <c r="I25" i="1"/>
  <c r="I17" i="1"/>
  <c r="I9" i="1"/>
  <c r="I10" i="1"/>
  <c r="I11" i="1"/>
  <c r="I12" i="1"/>
  <c r="I13" i="1"/>
  <c r="I15" i="1"/>
  <c r="G26" i="1"/>
  <c r="J26" i="1" s="1"/>
  <c r="G16" i="1"/>
  <c r="C41" i="1"/>
  <c r="C26" i="1"/>
  <c r="C16" i="1"/>
  <c r="C8" i="1"/>
  <c r="I26" i="1" l="1"/>
  <c r="J16" i="1"/>
  <c r="I16" i="1"/>
  <c r="I14" i="1" l="1"/>
  <c r="J14" i="1"/>
  <c r="G8" i="1"/>
  <c r="I8" i="1" s="1"/>
  <c r="I41" i="1" s="1"/>
  <c r="J8" i="1" l="1"/>
  <c r="J41" i="1" s="1"/>
  <c r="G41" i="1"/>
</calcChain>
</file>

<file path=xl/sharedStrings.xml><?xml version="1.0" encoding="utf-8"?>
<sst xmlns="http://schemas.openxmlformats.org/spreadsheetml/2006/main" count="89" uniqueCount="89">
  <si>
    <t>Nombre del Ente Público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</si>
  <si>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</si>
  <si>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</si>
  <si>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</si>
  <si>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</si>
  <si>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</si>
  <si>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</si>
  <si>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</si>
  <si>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</si>
  <si>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</si>
  <si>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</si>
  <si>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</si>
  <si>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</si>
  <si>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</si>
  <si>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</si>
  <si>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</si>
  <si>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</si>
  <si>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</si>
  <si>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</si>
  <si>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</si>
  <si>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</si>
  <si>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</si>
  <si>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</si>
  <si>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</si>
  <si>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</si>
  <si>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</si>
  <si>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</si>
  <si>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</si>
  <si>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</si>
  <si>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</si>
  <si>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</si>
  <si>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</si>
  <si>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</si>
  <si>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</si>
  <si>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</si>
  <si>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</si>
  <si>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</si>
  <si>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</si>
  <si>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</si>
  <si>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</si>
  <si>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</si>
  <si>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</si>
  <si>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</si>
  <si>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</si>
  <si>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</si>
  <si>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</si>
  <si>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EAEPE-7</t>
  </si>
  <si>
    <t>PRE-7-1</t>
  </si>
  <si>
    <t>PRE-7-2</t>
  </si>
  <si>
    <t>PRE-7-3</t>
  </si>
  <si>
    <t>PRE-7-4</t>
  </si>
  <si>
    <t>PRE-7-5</t>
  </si>
  <si>
    <t>PRE-7-6</t>
  </si>
  <si>
    <t>PRE-7-7</t>
  </si>
  <si>
    <t>PRE-7-8</t>
  </si>
  <si>
    <t>PRE-7-9</t>
  </si>
  <si>
    <t>PRE-7-10</t>
  </si>
  <si>
    <t>PRE-7-11</t>
  </si>
  <si>
    <t>PRE-7-12</t>
  </si>
  <si>
    <t>PRE-7-13</t>
  </si>
  <si>
    <t>PRE-7-14</t>
  </si>
  <si>
    <t>PRE-7-15</t>
  </si>
  <si>
    <t>PRE-7-16</t>
  </si>
  <si>
    <t>PRE-7-17</t>
  </si>
  <si>
    <t>PRE-7-18</t>
  </si>
  <si>
    <t>PRE-7-19</t>
  </si>
  <si>
    <t>BC-2-20</t>
  </si>
  <si>
    <t>BC-2-21</t>
  </si>
  <si>
    <t>BC-2-22</t>
  </si>
  <si>
    <t>BC-2-23</t>
  </si>
  <si>
    <t>BC-2-24</t>
  </si>
  <si>
    <t>BC-2-25</t>
  </si>
  <si>
    <t>BC-2-27</t>
  </si>
  <si>
    <t>BC-2-28</t>
  </si>
  <si>
    <t>BC-2-29</t>
  </si>
  <si>
    <t>BC-2-30</t>
  </si>
  <si>
    <t>BC-2-31</t>
  </si>
  <si>
    <t>BC-2-32</t>
  </si>
  <si>
    <t>BC-2-33</t>
  </si>
  <si>
    <t>BC-2-34</t>
  </si>
  <si>
    <t>BC-2-35</t>
  </si>
  <si>
    <t>BC-2-36</t>
  </si>
  <si>
    <t>BC-2-37</t>
  </si>
  <si>
    <t>BC-2-38</t>
  </si>
  <si>
    <t>BC-2-39</t>
  </si>
  <si>
    <t>BC-2-40</t>
  </si>
  <si>
    <t>BC-2-41</t>
  </si>
  <si>
    <t>BC-2-42</t>
  </si>
  <si>
    <t>Del 01 Enero  al 30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</si>
</sst>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3" fontId="1" fillId="3" borderId="11" xfId="1" applyFont="1" applyFill="1" applyBorder="1" applyAlignment="1">
      <alignment horizontal="center" vertical="center" wrapText="1"/>
    </xf>
    <xf numFmtId="43" fontId="2" fillId="0" borderId="12" xfId="1" applyFont="1" applyBorder="1" applyAlignment="1">
      <alignment horizontal="justify" vertical="center" wrapText="1"/>
    </xf>
    <xf numFmtId="43" fontId="2" fillId="0" borderId="10" xfId="1" applyFont="1" applyBorder="1" applyAlignment="1">
      <alignment horizontal="justify" vertical="center" wrapText="1"/>
    </xf>
    <xf numFmtId="43" fontId="2" fillId="0" borderId="9" xfId="1" applyFont="1" applyBorder="1" applyAlignment="1">
      <alignment horizontal="justify" vertical="center" wrapText="1"/>
    </xf>
    <xf numFmtId="43" fontId="2" fillId="0" borderId="11" xfId="1" applyFont="1" applyBorder="1" applyAlignment="1">
      <alignment horizontal="justify" vertical="center" wrapText="1"/>
    </xf>
    <xf numFmtId="43" fontId="0" fillId="0" borderId="0" xfId="1" applyFont="1"/>
    <xf numFmtId="43" fontId="1" fillId="0" borderId="12" xfId="1" applyFont="1" applyBorder="1" applyAlignment="1">
      <alignment horizontal="justify" vertical="center" wrapText="1"/>
    </xf>
    <xf numFmtId="43" fontId="1" fillId="0" borderId="10" xfId="1" applyFont="1" applyBorder="1" applyAlignment="1">
      <alignment horizontal="justify" vertical="center" wrapText="1"/>
    </xf>
    <xf numFmtId="43" fontId="2" fillId="0" borderId="10" xfId="1" applyFont="1" applyFill="1" applyBorder="1" applyAlignment="1">
      <alignment horizontal="justify" vertical="center" wrapText="1"/>
    </xf>
    <xf numFmtId="43" fontId="1" fillId="0" borderId="12" xfId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43" fontId="1" fillId="3" borderId="14" xfId="1" applyFont="1" applyFill="1" applyBorder="1" applyAlignment="1">
      <alignment horizontal="center" vertical="center" wrapText="1"/>
    </xf>
    <xf numFmtId="43" fontId="1" fillId="3" borderId="15" xfId="1" applyFont="1" applyFill="1" applyBorder="1" applyAlignment="1">
      <alignment horizontal="center" vertical="center" wrapText="1"/>
    </xf>
    <xf numFmtId="43" fontId="1" fillId="3" borderId="16" xfId="1" applyFont="1" applyFill="1" applyBorder="1" applyAlignment="1">
      <alignment horizontal="center" vertical="center" wrapText="1"/>
    </xf>
    <xf numFmtId="43" fontId="1" fillId="3" borderId="17" xfId="1" applyFont="1" applyFill="1" applyBorder="1" applyAlignment="1">
      <alignment horizontal="center" vertical="center" wrapText="1"/>
    </xf>
    <xf numFmtId="43" fontId="1" fillId="3" borderId="9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="150" zoomScaleNormal="150" workbookViewId="0">
      <selection activeCell="G16" sqref="G16"/>
    </sheetView>
  </sheetViews>
  <sheetFormatPr baseColWidth="10" defaultRowHeight="15" x14ac:dyDescent="0.25"/>
  <cols>
    <col min="2" max="2" width="32.7109375" style="5" customWidth="1"/>
    <col min="3" max="3" width="14.28515625" style="11" bestFit="1" customWidth="1"/>
    <col min="4" max="4" width="7.28515625" style="11" customWidth="1"/>
    <col min="5" max="5" width="11.42578125" style="11"/>
    <col min="6" max="6" width="15.5703125" style="11" customWidth="1"/>
    <col min="7" max="7" width="14.28515625" style="11" bestFit="1" customWidth="1"/>
    <col min="8" max="8" width="7.5703125" style="11" customWidth="1"/>
    <col min="9" max="9" width="14" style="11" customWidth="1"/>
    <col min="10" max="10" width="14.85546875" style="11" customWidth="1"/>
  </cols>
  <sheetData>
    <row r="1" spans="1:1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2"/>
      <c r="K1" t="s">
        <v>46</v>
      </c>
    </row>
    <row r="2" spans="1:11" x14ac:dyDescent="0.25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5"/>
    </row>
    <row r="3" spans="1:11" x14ac:dyDescent="0.25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5"/>
    </row>
    <row r="4" spans="1:11" ht="15.75" thickBot="1" x14ac:dyDescent="0.3">
      <c r="A4" s="26" t="s">
        <v>88</v>
      </c>
      <c r="B4" s="27"/>
      <c r="C4" s="27"/>
      <c r="D4" s="27"/>
      <c r="E4" s="27"/>
      <c r="F4" s="27"/>
      <c r="G4" s="27"/>
      <c r="H4" s="27"/>
      <c r="I4" s="27"/>
      <c r="J4" s="28"/>
    </row>
    <row r="5" spans="1:11" ht="15.75" thickBot="1" x14ac:dyDescent="0.3">
      <c r="A5" s="29" t="s">
        <v>3</v>
      </c>
      <c r="B5" s="30"/>
      <c r="C5" s="35" t="s">
        <v>4</v>
      </c>
      <c r="D5" s="36"/>
      <c r="E5" s="36"/>
      <c r="F5" s="36"/>
      <c r="G5" s="36"/>
      <c r="H5" s="36"/>
      <c r="I5" s="37"/>
      <c r="J5" s="38" t="s">
        <v>5</v>
      </c>
    </row>
    <row r="6" spans="1:11" ht="17.25" thickBot="1" x14ac:dyDescent="0.3">
      <c r="A6" s="31"/>
      <c r="B6" s="32"/>
      <c r="C6" s="6" t="s">
        <v>6</v>
      </c>
      <c r="D6" s="6"/>
      <c r="E6" s="6" t="s">
        <v>7</v>
      </c>
      <c r="F6" s="6" t="s">
        <v>8</v>
      </c>
      <c r="G6" s="6" t="s">
        <v>9</v>
      </c>
      <c r="H6" s="6"/>
      <c r="I6" s="6" t="s">
        <v>10</v>
      </c>
      <c r="J6" s="39"/>
    </row>
    <row r="7" spans="1:11" ht="15.75" thickBot="1" x14ac:dyDescent="0.3">
      <c r="A7" s="33"/>
      <c r="B7" s="34"/>
      <c r="C7" s="6">
        <v>1</v>
      </c>
      <c r="D7" s="6"/>
      <c r="E7" s="6">
        <v>2</v>
      </c>
      <c r="F7" s="6" t="s">
        <v>11</v>
      </c>
      <c r="G7" s="6">
        <v>4</v>
      </c>
      <c r="H7" s="6"/>
      <c r="I7" s="6">
        <v>5</v>
      </c>
      <c r="J7" s="6" t="s">
        <v>12</v>
      </c>
    </row>
    <row r="8" spans="1:11" x14ac:dyDescent="0.25">
      <c r="A8" s="16" t="s">
        <v>13</v>
      </c>
      <c r="B8" s="17"/>
      <c r="C8" s="12">
        <f>SUM(C9:C15)</f>
        <v>67684377</v>
      </c>
      <c r="D8" s="13"/>
      <c r="E8" s="14"/>
      <c r="F8" s="13">
        <f>C8+E8</f>
        <v>67684377</v>
      </c>
      <c r="G8" s="15">
        <f>SUM(G9:G15)</f>
        <v>59222871.879999995</v>
      </c>
      <c r="H8" s="8" t="s">
        <v>85</v>
      </c>
      <c r="I8" s="13">
        <f>G8</f>
        <v>59222871.879999995</v>
      </c>
      <c r="J8" s="13">
        <f>F8-G8</f>
        <v>8461505.1200000048</v>
      </c>
    </row>
    <row r="9" spans="1:11" x14ac:dyDescent="0.25">
      <c r="A9" s="1"/>
      <c r="B9" s="3" t="s">
        <v>14</v>
      </c>
      <c r="C9" s="7">
        <v>43947179.719999999</v>
      </c>
      <c r="D9" s="8" t="s">
        <v>47</v>
      </c>
      <c r="E9" s="14">
        <v>0</v>
      </c>
      <c r="F9" s="8">
        <f t="shared" ref="F9:F40" si="0">C9+E9</f>
        <v>43947179.719999999</v>
      </c>
      <c r="G9" s="7">
        <v>31915013.199999999</v>
      </c>
      <c r="H9" s="8" t="s">
        <v>66</v>
      </c>
      <c r="I9" s="8">
        <f t="shared" ref="I9:I15" si="1">G9</f>
        <v>31915013.199999999</v>
      </c>
      <c r="J9" s="8">
        <f t="shared" ref="J9:J40" si="2">F9-G9</f>
        <v>12032166.52</v>
      </c>
    </row>
    <row r="10" spans="1:11" x14ac:dyDescent="0.25">
      <c r="A10" s="1"/>
      <c r="B10" s="3" t="s">
        <v>15</v>
      </c>
      <c r="C10" s="7">
        <v>812312.4</v>
      </c>
      <c r="D10" s="8" t="s">
        <v>48</v>
      </c>
      <c r="E10" s="14">
        <v>0</v>
      </c>
      <c r="F10" s="8">
        <f t="shared" si="0"/>
        <v>812312.4</v>
      </c>
      <c r="G10" s="8">
        <v>1337313.3799999999</v>
      </c>
      <c r="H10" s="8" t="s">
        <v>67</v>
      </c>
      <c r="I10" s="8">
        <f t="shared" si="1"/>
        <v>1337313.3799999999</v>
      </c>
      <c r="J10" s="8">
        <f t="shared" si="2"/>
        <v>-525000.97999999986</v>
      </c>
    </row>
    <row r="11" spans="1:11" x14ac:dyDescent="0.25">
      <c r="A11" s="1"/>
      <c r="B11" s="3" t="s">
        <v>16</v>
      </c>
      <c r="C11" s="7">
        <v>10184804.779999999</v>
      </c>
      <c r="D11" s="8" t="s">
        <v>49</v>
      </c>
      <c r="E11" s="14">
        <v>0</v>
      </c>
      <c r="F11" s="8">
        <f t="shared" si="0"/>
        <v>10184804.779999999</v>
      </c>
      <c r="G11" s="14">
        <f>17572532.14-1763104.67</f>
        <v>15809427.470000001</v>
      </c>
      <c r="H11" s="8" t="s">
        <v>68</v>
      </c>
      <c r="I11" s="8">
        <f t="shared" si="1"/>
        <v>15809427.470000001</v>
      </c>
      <c r="J11" s="8">
        <f t="shared" si="2"/>
        <v>-5624622.6900000013</v>
      </c>
    </row>
    <row r="12" spans="1:11" x14ac:dyDescent="0.25">
      <c r="A12" s="1"/>
      <c r="B12" s="3" t="s">
        <v>17</v>
      </c>
      <c r="C12" s="7">
        <v>11300000.02</v>
      </c>
      <c r="D12" s="8" t="s">
        <v>50</v>
      </c>
      <c r="E12" s="14">
        <v>0</v>
      </c>
      <c r="F12" s="8">
        <f t="shared" si="0"/>
        <v>11300000.02</v>
      </c>
      <c r="G12" s="8">
        <v>7531196.1900000004</v>
      </c>
      <c r="H12" s="8" t="s">
        <v>69</v>
      </c>
      <c r="I12" s="8">
        <f t="shared" si="1"/>
        <v>7531196.1900000004</v>
      </c>
      <c r="J12" s="8">
        <f t="shared" si="2"/>
        <v>3768803.8299999991</v>
      </c>
    </row>
    <row r="13" spans="1:11" x14ac:dyDescent="0.25">
      <c r="A13" s="1"/>
      <c r="B13" s="3" t="s">
        <v>18</v>
      </c>
      <c r="C13" s="7">
        <v>486666.72</v>
      </c>
      <c r="D13" s="8" t="s">
        <v>51</v>
      </c>
      <c r="E13" s="14">
        <v>0</v>
      </c>
      <c r="F13" s="8">
        <f t="shared" si="0"/>
        <v>486666.72</v>
      </c>
      <c r="G13" s="8">
        <v>583077.80000000005</v>
      </c>
      <c r="H13" s="8" t="s">
        <v>70</v>
      </c>
      <c r="I13" s="8">
        <f t="shared" si="1"/>
        <v>583077.80000000005</v>
      </c>
      <c r="J13" s="8">
        <f t="shared" si="2"/>
        <v>-96411.080000000075</v>
      </c>
    </row>
    <row r="14" spans="1:11" x14ac:dyDescent="0.25">
      <c r="A14" s="1"/>
      <c r="B14" s="3" t="s">
        <v>19</v>
      </c>
      <c r="C14" s="7"/>
      <c r="D14" s="8"/>
      <c r="E14" s="14">
        <v>0</v>
      </c>
      <c r="F14" s="8">
        <f t="shared" si="0"/>
        <v>0</v>
      </c>
      <c r="G14" s="14">
        <v>283739.17</v>
      </c>
      <c r="H14" s="8"/>
      <c r="I14" s="8">
        <f t="shared" si="1"/>
        <v>283739.17</v>
      </c>
      <c r="J14" s="8">
        <f t="shared" si="2"/>
        <v>-283739.17</v>
      </c>
    </row>
    <row r="15" spans="1:11" x14ac:dyDescent="0.25">
      <c r="A15" s="1"/>
      <c r="B15" s="3" t="s">
        <v>20</v>
      </c>
      <c r="C15" s="7">
        <v>953413.36</v>
      </c>
      <c r="D15" s="8" t="s">
        <v>52</v>
      </c>
      <c r="E15" s="14">
        <v>0</v>
      </c>
      <c r="F15" s="8">
        <f t="shared" si="0"/>
        <v>953413.36</v>
      </c>
      <c r="G15" s="8">
        <v>1763104.67</v>
      </c>
      <c r="H15" s="8" t="s">
        <v>71</v>
      </c>
      <c r="I15" s="8">
        <f t="shared" si="1"/>
        <v>1763104.67</v>
      </c>
      <c r="J15" s="8">
        <f t="shared" si="2"/>
        <v>-809691.30999999994</v>
      </c>
    </row>
    <row r="16" spans="1:11" x14ac:dyDescent="0.25">
      <c r="A16" s="18" t="s">
        <v>21</v>
      </c>
      <c r="B16" s="19"/>
      <c r="C16" s="12">
        <f>SUM(C17:C25)</f>
        <v>1303800</v>
      </c>
      <c r="D16" s="8"/>
      <c r="E16" s="14"/>
      <c r="F16" s="13">
        <f t="shared" si="0"/>
        <v>1303800</v>
      </c>
      <c r="G16" s="12">
        <f>SUM(G17:G25)</f>
        <v>1034446.1599999999</v>
      </c>
      <c r="H16" s="8" t="s">
        <v>86</v>
      </c>
      <c r="I16" s="12">
        <f>SUM(I17:I25)</f>
        <v>1034446.1599999999</v>
      </c>
      <c r="J16" s="13">
        <f t="shared" si="2"/>
        <v>269353.84000000008</v>
      </c>
    </row>
    <row r="17" spans="1:10" ht="16.5" x14ac:dyDescent="0.25">
      <c r="A17" s="1"/>
      <c r="B17" s="3" t="s">
        <v>22</v>
      </c>
      <c r="C17" s="7">
        <v>545400</v>
      </c>
      <c r="D17" s="8" t="s">
        <v>53</v>
      </c>
      <c r="E17" s="14">
        <v>0</v>
      </c>
      <c r="F17" s="8">
        <f t="shared" si="0"/>
        <v>545400</v>
      </c>
      <c r="G17" s="8">
        <v>445506.73</v>
      </c>
      <c r="H17" s="8" t="s">
        <v>72</v>
      </c>
      <c r="I17" s="8">
        <f>G17</f>
        <v>445506.73</v>
      </c>
      <c r="J17" s="8">
        <f t="shared" si="2"/>
        <v>99893.270000000019</v>
      </c>
    </row>
    <row r="18" spans="1:10" x14ac:dyDescent="0.25">
      <c r="A18" s="1"/>
      <c r="B18" s="3" t="s">
        <v>23</v>
      </c>
      <c r="C18" s="7">
        <v>66400</v>
      </c>
      <c r="D18" s="8" t="s">
        <v>54</v>
      </c>
      <c r="E18" s="14">
        <v>0</v>
      </c>
      <c r="F18" s="8">
        <f t="shared" si="0"/>
        <v>66400</v>
      </c>
      <c r="G18" s="8">
        <v>58761.5</v>
      </c>
      <c r="H18" s="8" t="s">
        <v>73</v>
      </c>
      <c r="I18" s="8">
        <f t="shared" ref="I18:I25" si="3">G18</f>
        <v>58761.5</v>
      </c>
      <c r="J18" s="8">
        <f t="shared" si="2"/>
        <v>7638.5</v>
      </c>
    </row>
    <row r="19" spans="1:10" ht="16.5" x14ac:dyDescent="0.25">
      <c r="A19" s="1"/>
      <c r="B19" s="3" t="s">
        <v>24</v>
      </c>
      <c r="C19" s="8"/>
      <c r="D19" s="8"/>
      <c r="E19" s="14">
        <v>0</v>
      </c>
      <c r="F19" s="8">
        <f t="shared" si="0"/>
        <v>0</v>
      </c>
      <c r="G19" s="8">
        <v>1554.74</v>
      </c>
      <c r="H19" s="8" t="s">
        <v>74</v>
      </c>
      <c r="I19" s="8">
        <f t="shared" si="3"/>
        <v>1554.74</v>
      </c>
      <c r="J19" s="8">
        <f t="shared" si="2"/>
        <v>-1554.74</v>
      </c>
    </row>
    <row r="20" spans="1:10" x14ac:dyDescent="0.25">
      <c r="A20" s="1"/>
      <c r="B20" s="3" t="s">
        <v>25</v>
      </c>
      <c r="C20" s="7">
        <v>24000</v>
      </c>
      <c r="D20" s="8" t="s">
        <v>55</v>
      </c>
      <c r="E20" s="14">
        <v>0</v>
      </c>
      <c r="F20" s="8">
        <f t="shared" si="0"/>
        <v>24000</v>
      </c>
      <c r="G20" s="8">
        <v>5388.96</v>
      </c>
      <c r="H20" s="8" t="s">
        <v>75</v>
      </c>
      <c r="I20" s="8">
        <f t="shared" si="3"/>
        <v>5388.96</v>
      </c>
      <c r="J20" s="8">
        <f t="shared" si="2"/>
        <v>18611.04</v>
      </c>
    </row>
    <row r="21" spans="1:10" x14ac:dyDescent="0.25">
      <c r="A21" s="1"/>
      <c r="B21" s="3" t="s">
        <v>26</v>
      </c>
      <c r="C21" s="7">
        <v>8000</v>
      </c>
      <c r="D21" s="8" t="s">
        <v>56</v>
      </c>
      <c r="E21" s="14">
        <v>0</v>
      </c>
      <c r="F21" s="8">
        <f t="shared" si="0"/>
        <v>8000</v>
      </c>
      <c r="G21" s="8">
        <v>171.42</v>
      </c>
      <c r="H21" s="8" t="s">
        <v>76</v>
      </c>
      <c r="I21" s="8">
        <f t="shared" si="3"/>
        <v>171.42</v>
      </c>
      <c r="J21" s="8">
        <f t="shared" si="2"/>
        <v>7828.58</v>
      </c>
    </row>
    <row r="22" spans="1:10" x14ac:dyDescent="0.25">
      <c r="A22" s="1"/>
      <c r="B22" s="3" t="s">
        <v>27</v>
      </c>
      <c r="C22" s="7">
        <v>640000</v>
      </c>
      <c r="D22" s="8" t="s">
        <v>57</v>
      </c>
      <c r="E22" s="14">
        <v>0</v>
      </c>
      <c r="F22" s="8">
        <f t="shared" si="0"/>
        <v>640000</v>
      </c>
      <c r="G22" s="8">
        <v>523062.81</v>
      </c>
      <c r="H22" s="8" t="s">
        <v>77</v>
      </c>
      <c r="I22" s="8">
        <f t="shared" si="3"/>
        <v>523062.81</v>
      </c>
      <c r="J22" s="8">
        <f t="shared" si="2"/>
        <v>116937.19</v>
      </c>
    </row>
    <row r="23" spans="1:10" ht="16.5" x14ac:dyDescent="0.25">
      <c r="A23" s="1"/>
      <c r="B23" s="3" t="s">
        <v>28</v>
      </c>
      <c r="C23" s="7"/>
      <c r="D23" s="8"/>
      <c r="E23" s="14">
        <v>0</v>
      </c>
      <c r="F23" s="8">
        <f t="shared" si="0"/>
        <v>0</v>
      </c>
      <c r="G23" s="8">
        <v>0</v>
      </c>
      <c r="H23" s="8"/>
      <c r="I23" s="8">
        <f t="shared" si="3"/>
        <v>0</v>
      </c>
      <c r="J23" s="8">
        <f t="shared" si="2"/>
        <v>0</v>
      </c>
    </row>
    <row r="24" spans="1:10" x14ac:dyDescent="0.25">
      <c r="A24" s="1"/>
      <c r="B24" s="3" t="s">
        <v>29</v>
      </c>
      <c r="C24" s="7"/>
      <c r="D24" s="8"/>
      <c r="E24" s="14">
        <v>0</v>
      </c>
      <c r="F24" s="8">
        <f t="shared" si="0"/>
        <v>0</v>
      </c>
      <c r="G24" s="8">
        <v>0</v>
      </c>
      <c r="H24" s="8"/>
      <c r="I24" s="8">
        <f t="shared" si="3"/>
        <v>0</v>
      </c>
      <c r="J24" s="8">
        <f t="shared" si="2"/>
        <v>0</v>
      </c>
    </row>
    <row r="25" spans="1:10" x14ac:dyDescent="0.25">
      <c r="A25" s="1"/>
      <c r="B25" s="3" t="s">
        <v>30</v>
      </c>
      <c r="C25" s="7">
        <v>20000</v>
      </c>
      <c r="D25" s="8" t="s">
        <v>58</v>
      </c>
      <c r="E25" s="14">
        <v>0</v>
      </c>
      <c r="F25" s="8">
        <f t="shared" si="0"/>
        <v>20000</v>
      </c>
      <c r="G25" s="8">
        <v>0</v>
      </c>
      <c r="H25" s="8"/>
      <c r="I25" s="8">
        <f t="shared" si="3"/>
        <v>0</v>
      </c>
      <c r="J25" s="8">
        <f t="shared" si="2"/>
        <v>20000</v>
      </c>
    </row>
    <row r="26" spans="1:10" x14ac:dyDescent="0.25">
      <c r="A26" s="18" t="s">
        <v>31</v>
      </c>
      <c r="B26" s="19"/>
      <c r="C26" s="12">
        <f>SUM(C27:C34)</f>
        <v>3696000</v>
      </c>
      <c r="D26" s="8"/>
      <c r="E26" s="14"/>
      <c r="F26" s="13">
        <f t="shared" si="0"/>
        <v>3696000</v>
      </c>
      <c r="G26" s="13">
        <f>SUM(G27:G35)</f>
        <v>3993144.3200000003</v>
      </c>
      <c r="H26" s="8" t="s">
        <v>87</v>
      </c>
      <c r="I26" s="13">
        <f>SUM(I27:I35)</f>
        <v>3993144.3200000003</v>
      </c>
      <c r="J26" s="13">
        <f t="shared" si="2"/>
        <v>-297144.3200000003</v>
      </c>
    </row>
    <row r="27" spans="1:10" x14ac:dyDescent="0.25">
      <c r="A27" s="1"/>
      <c r="B27" s="3" t="s">
        <v>32</v>
      </c>
      <c r="C27" s="7">
        <v>680000</v>
      </c>
      <c r="D27" s="8" t="s">
        <v>59</v>
      </c>
      <c r="E27" s="14">
        <v>0</v>
      </c>
      <c r="F27" s="8">
        <f t="shared" si="0"/>
        <v>680000</v>
      </c>
      <c r="G27" s="8">
        <f>407936.82+26524</f>
        <v>434460.82</v>
      </c>
      <c r="H27" s="8" t="s">
        <v>78</v>
      </c>
      <c r="I27" s="8">
        <f>G27</f>
        <v>434460.82</v>
      </c>
      <c r="J27" s="8">
        <f t="shared" si="2"/>
        <v>245539.18</v>
      </c>
    </row>
    <row r="28" spans="1:10" x14ac:dyDescent="0.25">
      <c r="A28" s="1"/>
      <c r="B28" s="3" t="s">
        <v>33</v>
      </c>
      <c r="C28" s="7">
        <v>2160000</v>
      </c>
      <c r="D28" s="8" t="s">
        <v>60</v>
      </c>
      <c r="E28" s="14">
        <v>0</v>
      </c>
      <c r="F28" s="8">
        <f t="shared" si="0"/>
        <v>2160000</v>
      </c>
      <c r="G28" s="8">
        <v>1909310.72</v>
      </c>
      <c r="H28" s="8" t="s">
        <v>79</v>
      </c>
      <c r="I28" s="8">
        <f t="shared" ref="I28:I35" si="4">G28</f>
        <v>1909310.72</v>
      </c>
      <c r="J28" s="8">
        <f t="shared" si="2"/>
        <v>250689.28000000003</v>
      </c>
    </row>
    <row r="29" spans="1:10" ht="16.5" x14ac:dyDescent="0.25">
      <c r="A29" s="1"/>
      <c r="B29" s="3" t="s">
        <v>34</v>
      </c>
      <c r="C29" s="7">
        <v>640000</v>
      </c>
      <c r="D29" s="8" t="s">
        <v>61</v>
      </c>
      <c r="E29" s="14">
        <v>0</v>
      </c>
      <c r="F29" s="8">
        <f t="shared" si="0"/>
        <v>640000</v>
      </c>
      <c r="G29" s="8">
        <v>148196.6</v>
      </c>
      <c r="H29" s="8" t="s">
        <v>80</v>
      </c>
      <c r="I29" s="8">
        <f t="shared" si="4"/>
        <v>148196.6</v>
      </c>
      <c r="J29" s="8">
        <f t="shared" si="2"/>
        <v>491803.4</v>
      </c>
    </row>
    <row r="30" spans="1:10" x14ac:dyDescent="0.25">
      <c r="A30" s="1"/>
      <c r="B30" s="3" t="s">
        <v>35</v>
      </c>
      <c r="C30" s="7">
        <v>40000</v>
      </c>
      <c r="D30" s="8" t="s">
        <v>62</v>
      </c>
      <c r="E30" s="14">
        <v>0</v>
      </c>
      <c r="F30" s="8">
        <f t="shared" si="0"/>
        <v>40000</v>
      </c>
      <c r="G30" s="8">
        <v>564144.93999999994</v>
      </c>
      <c r="H30" s="8" t="s">
        <v>81</v>
      </c>
      <c r="I30" s="8">
        <f t="shared" si="4"/>
        <v>564144.93999999994</v>
      </c>
      <c r="J30" s="8">
        <f t="shared" si="2"/>
        <v>-524144.93999999994</v>
      </c>
    </row>
    <row r="31" spans="1:10" ht="16.5" x14ac:dyDescent="0.25">
      <c r="A31" s="1"/>
      <c r="B31" s="3" t="s">
        <v>36</v>
      </c>
      <c r="C31" s="7">
        <v>132000</v>
      </c>
      <c r="D31" s="8" t="s">
        <v>63</v>
      </c>
      <c r="E31" s="14">
        <v>0</v>
      </c>
      <c r="F31" s="8">
        <f t="shared" si="0"/>
        <v>132000</v>
      </c>
      <c r="G31" s="8">
        <v>107152.85</v>
      </c>
      <c r="H31" s="8" t="s">
        <v>82</v>
      </c>
      <c r="I31" s="8">
        <f t="shared" si="4"/>
        <v>107152.85</v>
      </c>
      <c r="J31" s="8">
        <f t="shared" si="2"/>
        <v>24847.149999999994</v>
      </c>
    </row>
    <row r="32" spans="1:10" x14ac:dyDescent="0.25">
      <c r="A32" s="1"/>
      <c r="B32" s="3" t="s">
        <v>37</v>
      </c>
      <c r="C32" s="7"/>
      <c r="E32" s="14">
        <v>0</v>
      </c>
      <c r="F32" s="8">
        <f t="shared" si="0"/>
        <v>0</v>
      </c>
      <c r="G32" s="8">
        <v>811400.39</v>
      </c>
      <c r="H32" s="8" t="s">
        <v>83</v>
      </c>
      <c r="I32" s="8">
        <f t="shared" si="4"/>
        <v>811400.39</v>
      </c>
      <c r="J32" s="8">
        <f t="shared" si="2"/>
        <v>-811400.39</v>
      </c>
    </row>
    <row r="33" spans="1:10" x14ac:dyDescent="0.25">
      <c r="A33" s="1"/>
      <c r="B33" s="3" t="s">
        <v>38</v>
      </c>
      <c r="C33" s="7">
        <v>28000</v>
      </c>
      <c r="D33" s="8" t="s">
        <v>64</v>
      </c>
      <c r="E33" s="14">
        <v>0</v>
      </c>
      <c r="F33" s="8">
        <f t="shared" si="0"/>
        <v>28000</v>
      </c>
      <c r="G33" s="8">
        <v>18478</v>
      </c>
      <c r="H33" s="8" t="s">
        <v>84</v>
      </c>
      <c r="I33" s="8">
        <f t="shared" si="4"/>
        <v>18478</v>
      </c>
      <c r="J33" s="8">
        <f t="shared" si="2"/>
        <v>9522</v>
      </c>
    </row>
    <row r="34" spans="1:10" x14ac:dyDescent="0.25">
      <c r="A34" s="1"/>
      <c r="B34" s="3" t="s">
        <v>39</v>
      </c>
      <c r="C34" s="7">
        <v>16000</v>
      </c>
      <c r="D34" s="8" t="s">
        <v>65</v>
      </c>
      <c r="E34" s="14">
        <v>0</v>
      </c>
      <c r="F34" s="8">
        <f t="shared" si="0"/>
        <v>16000</v>
      </c>
      <c r="G34" s="8"/>
      <c r="H34" s="8"/>
      <c r="I34" s="8">
        <f t="shared" si="4"/>
        <v>0</v>
      </c>
      <c r="J34" s="8">
        <f t="shared" si="2"/>
        <v>16000</v>
      </c>
    </row>
    <row r="35" spans="1:10" x14ac:dyDescent="0.25">
      <c r="A35" s="1"/>
      <c r="B35" s="3" t="s">
        <v>40</v>
      </c>
      <c r="C35" s="7"/>
      <c r="D35" s="8"/>
      <c r="E35" s="14">
        <v>0</v>
      </c>
      <c r="F35" s="8">
        <f t="shared" si="0"/>
        <v>0</v>
      </c>
      <c r="G35" s="8"/>
      <c r="H35" s="8"/>
      <c r="I35" s="8">
        <f t="shared" si="4"/>
        <v>0</v>
      </c>
      <c r="J35" s="8">
        <f t="shared" si="2"/>
        <v>0</v>
      </c>
    </row>
    <row r="36" spans="1:10" ht="16.5" customHeight="1" x14ac:dyDescent="0.25">
      <c r="A36" s="18" t="s">
        <v>41</v>
      </c>
      <c r="B36" s="19"/>
      <c r="C36" s="7"/>
      <c r="D36" s="8"/>
      <c r="E36" s="14"/>
      <c r="F36" s="8">
        <f t="shared" si="0"/>
        <v>0</v>
      </c>
      <c r="G36" s="13"/>
      <c r="H36" s="8"/>
      <c r="I36" s="13"/>
      <c r="J36" s="8">
        <f t="shared" si="2"/>
        <v>0</v>
      </c>
    </row>
    <row r="37" spans="1:10" x14ac:dyDescent="0.25">
      <c r="A37" s="1"/>
      <c r="B37" s="3" t="s">
        <v>42</v>
      </c>
      <c r="C37" s="7"/>
      <c r="D37" s="8"/>
      <c r="E37" s="14">
        <v>0</v>
      </c>
      <c r="F37" s="8">
        <f t="shared" si="0"/>
        <v>0</v>
      </c>
      <c r="G37" s="8"/>
      <c r="H37" s="8"/>
      <c r="I37" s="8"/>
      <c r="J37" s="8">
        <f t="shared" si="2"/>
        <v>0</v>
      </c>
    </row>
    <row r="38" spans="1:10" x14ac:dyDescent="0.25">
      <c r="A38" s="1"/>
      <c r="B38" s="3" t="s">
        <v>43</v>
      </c>
      <c r="C38" s="7"/>
      <c r="D38" s="8"/>
      <c r="E38" s="14">
        <v>0</v>
      </c>
      <c r="F38" s="8">
        <f t="shared" si="0"/>
        <v>0</v>
      </c>
      <c r="G38" s="8"/>
      <c r="H38" s="8"/>
      <c r="I38" s="8"/>
      <c r="J38" s="8">
        <f t="shared" si="2"/>
        <v>0</v>
      </c>
    </row>
    <row r="39" spans="1:10" x14ac:dyDescent="0.25">
      <c r="A39" s="1"/>
      <c r="B39" s="3" t="s">
        <v>44</v>
      </c>
      <c r="C39" s="7"/>
      <c r="D39" s="8"/>
      <c r="E39" s="14">
        <v>0</v>
      </c>
      <c r="F39" s="8">
        <f t="shared" si="0"/>
        <v>0</v>
      </c>
      <c r="G39" s="8"/>
      <c r="H39" s="8"/>
      <c r="I39" s="8"/>
      <c r="J39" s="8">
        <f t="shared" si="2"/>
        <v>0</v>
      </c>
    </row>
    <row r="40" spans="1:10" ht="15.75" thickBot="1" x14ac:dyDescent="0.3">
      <c r="A40" s="2"/>
      <c r="B40" s="4" t="s">
        <v>45</v>
      </c>
      <c r="C40" s="9"/>
      <c r="D40" s="10"/>
      <c r="E40" s="14">
        <v>0</v>
      </c>
      <c r="F40" s="8">
        <f t="shared" si="0"/>
        <v>0</v>
      </c>
      <c r="G40" s="10"/>
      <c r="H40" s="10"/>
      <c r="I40" s="10"/>
      <c r="J40" s="8">
        <f t="shared" si="2"/>
        <v>0</v>
      </c>
    </row>
    <row r="41" spans="1:10" x14ac:dyDescent="0.25">
      <c r="C41" s="11">
        <f>C8+C16+C26</f>
        <v>72684177</v>
      </c>
      <c r="F41" s="11">
        <f>F8+F16+F26</f>
        <v>72684177</v>
      </c>
      <c r="G41" s="11">
        <f>G8+G16+G26</f>
        <v>64250462.359999992</v>
      </c>
      <c r="I41" s="11">
        <f>I8+I16+I26</f>
        <v>64250462.359999992</v>
      </c>
      <c r="J41" s="11">
        <f>J8+J16+J26</f>
        <v>8433714.6400000043</v>
      </c>
    </row>
  </sheetData>
  <mergeCells count="11">
    <mergeCell ref="A8:B8"/>
    <mergeCell ref="A16:B16"/>
    <mergeCell ref="A26:B26"/>
    <mergeCell ref="A36:B36"/>
    <mergeCell ref="A1:J1"/>
    <mergeCell ref="A2:J2"/>
    <mergeCell ref="A3:J3"/>
    <mergeCell ref="A4:J4"/>
    <mergeCell ref="A5:B7"/>
    <mergeCell ref="C5:I5"/>
    <mergeCell ref="J5:J6"/>
  </mergeCells>
  <pageMargins left="0.7" right="0.7" top="0.75" bottom="0.75" header="0.3" footer="0.3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2017-08-23T18:22:38Z</cp:lastPrinted>
  <dcterms:created xsi:type="dcterms:W3CDTF">2017-08-20T04:00:54Z</dcterms:created>
  <dcterms:modified xsi:type="dcterms:W3CDTF">2017-08-23T18:23:00Z</dcterms:modified>
</cp:coreProperties>
</file>